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6720" firstSheet="1" activeTab="1"/>
  </bookViews>
  <sheets>
    <sheet name="kælvingsbokse" sheetId="1" state="hidden" r:id="rId1"/>
    <sheet name="Eksempel" sheetId="2" r:id="rId2"/>
    <sheet name="klovlidelse, besparelse" sheetId="3" state="hidden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<sst xmlns="http://schemas.openxmlformats.org/spreadsheetml/2006/main" count="56" uniqueCount="36">
  <si>
    <t xml:space="preserve">forbedring af kælving </t>
  </si>
  <si>
    <t xml:space="preserve">Rente </t>
  </si>
  <si>
    <t>Levettid</t>
  </si>
  <si>
    <t>Investering</t>
  </si>
  <si>
    <t>Gevinst per år</t>
  </si>
  <si>
    <t>Omkostning per år</t>
  </si>
  <si>
    <t>fortjenneste per år</t>
  </si>
  <si>
    <t xml:space="preserve">Forbedring af kælving </t>
  </si>
  <si>
    <t xml:space="preserve"> </t>
  </si>
  <si>
    <t xml:space="preserve">Klovtilstand </t>
  </si>
  <si>
    <t xml:space="preserve">Nu </t>
  </si>
  <si>
    <t xml:space="preserve">Efter </t>
  </si>
  <si>
    <t xml:space="preserve">Pris pr. tilfælde </t>
  </si>
  <si>
    <t xml:space="preserve">Bespa-relse kr. </t>
  </si>
  <si>
    <t xml:space="preserve">Tyk has </t>
  </si>
  <si>
    <t xml:space="preserve">Øvr. smitsomme klovlidelser </t>
  </si>
  <si>
    <t xml:space="preserve">Hornrelateret lidelse </t>
  </si>
  <si>
    <t xml:space="preserve">Digital Dermatitis </t>
  </si>
  <si>
    <t xml:space="preserve">Klovbrandbyld </t>
  </si>
  <si>
    <t xml:space="preserve">I alt </t>
  </si>
  <si>
    <t>Løbende omkostninger</t>
  </si>
  <si>
    <t xml:space="preserve">År </t>
  </si>
  <si>
    <t>Strøm</t>
  </si>
  <si>
    <t>Vand</t>
  </si>
  <si>
    <t xml:space="preserve">Vedligeholdse </t>
  </si>
  <si>
    <t>Investeringssomkostninger pr. år</t>
  </si>
  <si>
    <t>Investeringsforudsætninger</t>
  </si>
  <si>
    <t>Tilbagebetalt:</t>
  </si>
  <si>
    <t>måneder</t>
  </si>
  <si>
    <t>Reudceret årlige tab</t>
  </si>
  <si>
    <t>Gevinst ved bedre klovsundhed</t>
  </si>
  <si>
    <t>Timeløn</t>
  </si>
  <si>
    <t>Lønomkostning</t>
  </si>
  <si>
    <t>Gevinst pr. år</t>
  </si>
  <si>
    <t>Timer pr. dag</t>
  </si>
  <si>
    <t>Nettobesparelse pr. år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</si>
</sst>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kr&quot;\ * #,##0_);_(&quot;kr&quot;\ * \(#,##0\);_(&quot;kr&quot;\ * &quot;-&quot;_);_(@_)"/>
    <numFmt numFmtId="165" formatCode="_(* #,##0_);_(* \(#,##0\);_(* &quot;-&quot;_);_(@_)"/>
    <numFmt numFmtId="166" formatCode="_(&quot;kr&quot;\ * #,##0.00_);_(&quot;kr&quot;\ * \(#,##0.00\);_(&quot;kr&quot;\ * &quot;-&quot;??_);_(@_)"/>
    <numFmt numFmtId="167" formatCode="_(* #,##0.00_);_(* \(#,##0.00\);_(* &quot;-&quot;??_);_(@_)"/>
    <numFmt numFmtId="168" formatCode="0.0"/>
    <numFmt numFmtId="169" formatCode="#,##0.0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0.000"/>
    <numFmt numFmtId="174" formatCode="_ * #,##0.0_ ;_ * \-#,##0.0_ ;_ * &quot;-&quot;?_ ;_ @_ "/>
    <numFmt numFmtId="175" formatCode="0.0000"/>
    <numFmt numFmtId="176" formatCode="&quot;kr.&quot;\ #,##0.00"/>
    <numFmt numFmtId="177" formatCode="_(* #,##0.000_);_(* \(#,##0.000\);_(* &quot;-&quot;??_);_(@_)"/>
    <numFmt numFmtId="178" formatCode="&quot;kr.&quot;\ #,##0.0;[Red]&quot;kr.&quot;\ \-#,##0.0"/>
    <numFmt numFmtId="179" formatCode="_ * #,##0.0_ ;_ * \-#,##0.0_ ;_ * &quot;-&quot;??_ ;_ @_ "/>
    <numFmt numFmtId="180" formatCode="_ * #,##0_ ;_ * \-#,##0_ ;_ * &quot;-&quot;??_ ;_ @_ "/>
    <numFmt numFmtId="181" formatCode="_ &quot;kr.&quot;\ * #,##0.0_ ;_ &quot;kr.&quot;\ * \-#,##0.0_ ;_ &quot;kr.&quot;\ * &quot;-&quot;??_ ;_ @_ "/>
    <numFmt numFmtId="182" formatCode="_ &quot;kr.&quot;\ * #,##0_ ;_ &quot;kr.&quot;\ * \-#,##0_ ;_ &quot;kr.&quot;\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Arial"/>
      <family val="2"/>
    </font>
    <font>
      <sz val="11"/>
      <color rgb="FF212121"/>
      <name val="Arial"/>
      <family val="2"/>
    </font>
    <font>
      <b/>
      <sz val="11"/>
      <color rgb="FF21212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9562C"/>
        <bgColor indexed="64"/>
      </patternFill>
    </fill>
    <fill>
      <patternFill patternType="solid">
        <fgColor rgb="FFCCD1CD"/>
        <bgColor indexed="64"/>
      </patternFill>
    </fill>
    <fill>
      <patternFill patternType="solid">
        <fgColor rgb="FFE7E9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ont="1">
      <alignment/>
      <protection/>
    </xf>
    <xf numFmtId="3" fontId="2" fillId="0" borderId="0" xfId="55" applyNumberFormat="1">
      <alignment/>
      <protection/>
    </xf>
    <xf numFmtId="8" fontId="2" fillId="0" borderId="0" xfId="55" applyNumberFormat="1">
      <alignment/>
      <protection/>
    </xf>
    <xf numFmtId="170" fontId="2" fillId="0" borderId="0" xfId="17" applyNumberFormat="1" applyFont="1" applyAlignment="1">
      <alignment/>
    </xf>
    <xf numFmtId="43" fontId="2" fillId="0" borderId="0" xfId="55" applyNumberFormat="1">
      <alignment/>
      <protection/>
    </xf>
    <xf numFmtId="0" fontId="45" fillId="33" borderId="10" xfId="0" applyFont="1" applyFill="1" applyBorder="1" applyAlignment="1">
      <alignment horizontal="left" vertical="top" wrapText="1" readingOrder="1"/>
    </xf>
    <xf numFmtId="0" fontId="45" fillId="33" borderId="10" xfId="0" applyFont="1" applyFill="1" applyBorder="1" applyAlignment="1">
      <alignment horizontal="center" vertical="top" wrapText="1" readingOrder="1"/>
    </xf>
    <xf numFmtId="0" fontId="46" fillId="34" borderId="11" xfId="0" applyFont="1" applyFill="1" applyBorder="1" applyAlignment="1">
      <alignment horizontal="left" vertical="top" wrapText="1" readingOrder="1"/>
    </xf>
    <xf numFmtId="0" fontId="46" fillId="34" borderId="11" xfId="0" applyFont="1" applyFill="1" applyBorder="1" applyAlignment="1">
      <alignment horizontal="center" vertical="top" wrapText="1" readingOrder="1"/>
    </xf>
    <xf numFmtId="3" fontId="46" fillId="34" borderId="11" xfId="0" applyNumberFormat="1" applyFont="1" applyFill="1" applyBorder="1" applyAlignment="1">
      <alignment horizontal="center" vertical="top" wrapText="1" readingOrder="1"/>
    </xf>
    <xf numFmtId="0" fontId="46" fillId="35" borderId="12" xfId="0" applyFont="1" applyFill="1" applyBorder="1" applyAlignment="1">
      <alignment horizontal="left" vertical="top" wrapText="1" readingOrder="1"/>
    </xf>
    <xf numFmtId="0" fontId="46" fillId="35" borderId="12" xfId="0" applyFont="1" applyFill="1" applyBorder="1" applyAlignment="1">
      <alignment horizontal="center" vertical="top" wrapText="1" readingOrder="1"/>
    </xf>
    <xf numFmtId="3" fontId="46" fillId="35" borderId="12" xfId="0" applyNumberFormat="1" applyFont="1" applyFill="1" applyBorder="1" applyAlignment="1">
      <alignment horizontal="center" vertical="top" wrapText="1" readingOrder="1"/>
    </xf>
    <xf numFmtId="0" fontId="46" fillId="34" borderId="12" xfId="0" applyFont="1" applyFill="1" applyBorder="1" applyAlignment="1">
      <alignment horizontal="left" vertical="top" wrapText="1" readingOrder="1"/>
    </xf>
    <xf numFmtId="0" fontId="46" fillId="34" borderId="12" xfId="0" applyFont="1" applyFill="1" applyBorder="1" applyAlignment="1">
      <alignment horizontal="center" vertical="top" wrapText="1" readingOrder="1"/>
    </xf>
    <xf numFmtId="3" fontId="46" fillId="34" borderId="12" xfId="0" applyNumberFormat="1" applyFont="1" applyFill="1" applyBorder="1" applyAlignment="1">
      <alignment horizontal="center" vertical="top" wrapText="1" readingOrder="1"/>
    </xf>
    <xf numFmtId="3" fontId="0" fillId="0" borderId="0" xfId="0" applyNumberFormat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55" applyFont="1" applyFill="1">
      <alignment/>
      <protection/>
    </xf>
    <xf numFmtId="0" fontId="2" fillId="36" borderId="0" xfId="55" applyFill="1">
      <alignment/>
      <protection/>
    </xf>
    <xf numFmtId="3" fontId="2" fillId="36" borderId="0" xfId="55" applyNumberFormat="1" applyFill="1">
      <alignment/>
      <protection/>
    </xf>
    <xf numFmtId="170" fontId="2" fillId="36" borderId="0" xfId="17" applyNumberFormat="1" applyFont="1" applyFill="1" applyAlignment="1">
      <alignment/>
    </xf>
    <xf numFmtId="0" fontId="2" fillId="36" borderId="0" xfId="55" applyFont="1" applyFill="1">
      <alignment/>
      <protection/>
    </xf>
    <xf numFmtId="170" fontId="0" fillId="36" borderId="0" xfId="0" applyNumberFormat="1" applyFill="1" applyAlignment="1">
      <alignment/>
    </xf>
    <xf numFmtId="8" fontId="2" fillId="36" borderId="0" xfId="55" applyNumberFormat="1" applyFill="1">
      <alignment/>
      <protection/>
    </xf>
    <xf numFmtId="43" fontId="2" fillId="36" borderId="0" xfId="55" applyNumberFormat="1" applyFill="1">
      <alignment/>
      <protection/>
    </xf>
    <xf numFmtId="0" fontId="45" fillId="36" borderId="14" xfId="0" applyFont="1" applyFill="1" applyBorder="1" applyAlignment="1">
      <alignment horizontal="left" vertical="top" wrapText="1" readingOrder="1"/>
    </xf>
    <xf numFmtId="0" fontId="4" fillId="36" borderId="14" xfId="0" applyFont="1" applyFill="1" applyBorder="1" applyAlignment="1">
      <alignment horizontal="center" vertical="top" wrapText="1" readingOrder="1"/>
    </xf>
    <xf numFmtId="0" fontId="46" fillId="36" borderId="14" xfId="0" applyFont="1" applyFill="1" applyBorder="1" applyAlignment="1">
      <alignment horizontal="left" vertical="top" wrapText="1" readingOrder="1"/>
    </xf>
    <xf numFmtId="0" fontId="46" fillId="37" borderId="14" xfId="0" applyFont="1" applyFill="1" applyBorder="1" applyAlignment="1">
      <alignment horizontal="center" vertical="top" wrapText="1" readingOrder="1"/>
    </xf>
    <xf numFmtId="3" fontId="46" fillId="37" borderId="14" xfId="0" applyNumberFormat="1" applyFont="1" applyFill="1" applyBorder="1" applyAlignment="1">
      <alignment horizontal="center" vertical="top" wrapText="1" readingOrder="1"/>
    </xf>
    <xf numFmtId="3" fontId="46" fillId="36" borderId="14" xfId="0" applyNumberFormat="1" applyFont="1" applyFill="1" applyBorder="1" applyAlignment="1">
      <alignment horizontal="center" vertical="top" wrapText="1" readingOrder="1"/>
    </xf>
    <xf numFmtId="0" fontId="47" fillId="36" borderId="14" xfId="0" applyFont="1" applyFill="1" applyBorder="1" applyAlignment="1">
      <alignment horizontal="left" vertical="top" wrapText="1" readingOrder="1"/>
    </xf>
    <xf numFmtId="3" fontId="47" fillId="36" borderId="14" xfId="0" applyNumberFormat="1" applyFont="1" applyFill="1" applyBorder="1" applyAlignment="1">
      <alignment horizontal="center" vertical="top" wrapText="1" readingOrder="1"/>
    </xf>
    <xf numFmtId="0" fontId="4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36" borderId="15" xfId="55" applyFont="1" applyFill="1" applyBorder="1">
      <alignment/>
      <protection/>
    </xf>
    <xf numFmtId="43" fontId="0" fillId="36" borderId="16" xfId="0" applyNumberFormat="1" applyFont="1" applyFill="1" applyBorder="1" applyAlignment="1">
      <alignment/>
    </xf>
    <xf numFmtId="0" fontId="0" fillId="36" borderId="17" xfId="0" applyFont="1" applyFill="1" applyBorder="1" applyAlignment="1">
      <alignment/>
    </xf>
    <xf numFmtId="182" fontId="4" fillId="36" borderId="18" xfId="68" applyNumberFormat="1" applyFont="1" applyFill="1" applyBorder="1" applyAlignment="1">
      <alignment/>
    </xf>
    <xf numFmtId="0" fontId="4" fillId="36" borderId="19" xfId="55" applyFont="1" applyFill="1" applyBorder="1">
      <alignment/>
      <protection/>
    </xf>
    <xf numFmtId="182" fontId="4" fillId="36" borderId="20" xfId="68" applyNumberFormat="1" applyFont="1" applyFill="1" applyBorder="1" applyAlignment="1">
      <alignment/>
    </xf>
    <xf numFmtId="167" fontId="0" fillId="36" borderId="0" xfId="0" applyNumberFormat="1" applyFont="1" applyFill="1" applyAlignment="1">
      <alignment/>
    </xf>
    <xf numFmtId="0" fontId="5" fillId="36" borderId="15" xfId="55" applyFont="1" applyFill="1" applyBorder="1">
      <alignment/>
      <protection/>
    </xf>
    <xf numFmtId="0" fontId="5" fillId="36" borderId="19" xfId="55" applyFont="1" applyFill="1" applyBorder="1">
      <alignment/>
      <protection/>
    </xf>
    <xf numFmtId="182" fontId="5" fillId="36" borderId="21" xfId="68" applyNumberFormat="1" applyFont="1" applyFill="1" applyBorder="1" applyAlignment="1">
      <alignment/>
    </xf>
    <xf numFmtId="0" fontId="48" fillId="36" borderId="16" xfId="0" applyFont="1" applyFill="1" applyBorder="1" applyAlignment="1">
      <alignment/>
    </xf>
    <xf numFmtId="0" fontId="49" fillId="36" borderId="13" xfId="0" applyFont="1" applyFill="1" applyBorder="1" applyAlignment="1">
      <alignment/>
    </xf>
    <xf numFmtId="182" fontId="49" fillId="36" borderId="18" xfId="0" applyNumberFormat="1" applyFont="1" applyFill="1" applyBorder="1" applyAlignment="1">
      <alignment/>
    </xf>
    <xf numFmtId="182" fontId="49" fillId="36" borderId="18" xfId="68" applyNumberFormat="1" applyFont="1" applyFill="1" applyBorder="1" applyAlignment="1">
      <alignment/>
    </xf>
    <xf numFmtId="0" fontId="46" fillId="37" borderId="0" xfId="0" applyFont="1" applyFill="1" applyBorder="1" applyAlignment="1">
      <alignment horizontal="right" vertical="top" wrapText="1" readingOrder="1"/>
    </xf>
    <xf numFmtId="179" fontId="46" fillId="37" borderId="0" xfId="15" applyNumberFormat="1" applyFont="1" applyFill="1" applyBorder="1" applyAlignment="1">
      <alignment horizontal="right" vertical="top" wrapText="1" readingOrder="1"/>
    </xf>
    <xf numFmtId="180" fontId="46" fillId="37" borderId="0" xfId="15" applyNumberFormat="1" applyFont="1" applyFill="1" applyBorder="1" applyAlignment="1">
      <alignment horizontal="right" vertical="top" wrapText="1" readingOrder="1"/>
    </xf>
    <xf numFmtId="182" fontId="46" fillId="37" borderId="0" xfId="68" applyNumberFormat="1" applyFont="1" applyFill="1" applyBorder="1" applyAlignment="1">
      <alignment horizontal="right" vertical="top" wrapText="1" readingOrder="1"/>
    </xf>
    <xf numFmtId="182" fontId="46" fillId="36" borderId="0" xfId="68" applyNumberFormat="1" applyFont="1" applyFill="1" applyBorder="1" applyAlignment="1">
      <alignment horizontal="right" vertical="top" wrapText="1" readingOrder="1"/>
    </xf>
    <xf numFmtId="167" fontId="43" fillId="36" borderId="19" xfId="0" applyNumberFormat="1" applyFont="1" applyFill="1" applyBorder="1" applyAlignment="1">
      <alignment/>
    </xf>
    <xf numFmtId="0" fontId="43" fillId="36" borderId="22" xfId="0" applyFont="1" applyFill="1" applyBorder="1" applyAlignment="1">
      <alignment/>
    </xf>
    <xf numFmtId="43" fontId="43" fillId="36" borderId="22" xfId="0" applyNumberFormat="1" applyFont="1" applyFill="1" applyBorder="1" applyAlignment="1">
      <alignment/>
    </xf>
    <xf numFmtId="0" fontId="43" fillId="36" borderId="20" xfId="0" applyFont="1" applyFill="1" applyBorder="1" applyAlignment="1">
      <alignment/>
    </xf>
  </cellXfs>
  <cellStyles count="55">
    <cellStyle name="Normal" xfId="0"/>
    <cellStyle name="Comma" xfId="15"/>
    <cellStyle name="1000-sep (2 dec) 2" xfId="16"/>
    <cellStyle name="1000-sep (2 dec) 3" xfId="17"/>
    <cellStyle name="Comma [0]" xfId="18"/>
    <cellStyle name="20 % - Markeringsfarve1" xfId="19"/>
    <cellStyle name="20 % - Markeringsfarve2" xfId="20"/>
    <cellStyle name="20 % - Markeringsfarve3" xfId="21"/>
    <cellStyle name="20 % - Markeringsfarve4" xfId="22"/>
    <cellStyle name="20 % - Markeringsfarve5" xfId="23"/>
    <cellStyle name="20 % - Markeringsfarve6" xfId="24"/>
    <cellStyle name="40 % - Markeringsfarve1" xfId="25"/>
    <cellStyle name="40 % - Markeringsfarve2" xfId="26"/>
    <cellStyle name="40 % - Markeringsfarve3" xfId="27"/>
    <cellStyle name="40 % - Markeringsfarve4" xfId="28"/>
    <cellStyle name="40 % - Markeringsfarve5" xfId="29"/>
    <cellStyle name="40 % - Markeringsfarve6" xfId="30"/>
    <cellStyle name="60 % - Markeringsfarve1" xfId="31"/>
    <cellStyle name="60 % - Markeringsfarve2" xfId="32"/>
    <cellStyle name="60 % - Markeringsfarve3" xfId="33"/>
    <cellStyle name="60 % - Markeringsfarve4" xfId="34"/>
    <cellStyle name="60 % - Markeringsfarve5" xfId="35"/>
    <cellStyle name="60 % - Markeringsfarve6" xfId="36"/>
    <cellStyle name="Advarselstekst" xfId="37"/>
    <cellStyle name="Currency [0]" xfId="38"/>
    <cellStyle name="Bemærk!" xfId="39"/>
    <cellStyle name="Beregning" xfId="40"/>
    <cellStyle name="Followed Hyperlink" xfId="41"/>
    <cellStyle name="Forklarende tekst" xfId="42"/>
    <cellStyle name="God" xfId="43"/>
    <cellStyle name="Hyperlink" xfId="44"/>
    <cellStyle name="Input" xfId="45"/>
    <cellStyle name="Kontroller celle" xfId="46"/>
    <cellStyle name="Markeringsfarve1" xfId="47"/>
    <cellStyle name="Markeringsfarve2" xfId="48"/>
    <cellStyle name="Markeringsfarve3" xfId="49"/>
    <cellStyle name="Markeringsfarve4" xfId="50"/>
    <cellStyle name="Markeringsfarve5" xfId="51"/>
    <cellStyle name="Markeringsfarve6" xfId="52"/>
    <cellStyle name="Neutral" xfId="53"/>
    <cellStyle name="Normal 2" xfId="54"/>
    <cellStyle name="Normal 3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Procent 2" xfId="62"/>
    <cellStyle name="Procent 3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31" sqref="A31"/>
    </sheetView>
  </sheetViews>
  <sheetFormatPr defaultColWidth="9.140625" defaultRowHeight="15"/>
  <cols>
    <col min="1" max="2" width="19.28125" style="0" customWidth="1"/>
  </cols>
  <sheetData>
    <row r="1" spans="1:3" ht="15">
      <c r="A1" s="2" t="s">
        <v>0</v>
      </c>
      <c r="B1" s="1"/>
      <c r="C1" s="2"/>
    </row>
    <row r="3" spans="1:3" ht="15">
      <c r="A3" s="2" t="s">
        <v>1</v>
      </c>
      <c r="B3" s="1">
        <v>0.05</v>
      </c>
      <c r="C3" s="1"/>
    </row>
    <row r="4" spans="1:3" ht="15">
      <c r="A4" s="2" t="s">
        <v>2</v>
      </c>
      <c r="B4" s="3">
        <v>20</v>
      </c>
      <c r="C4" s="1"/>
    </row>
    <row r="5" spans="1:3" ht="15">
      <c r="A5" s="2" t="s">
        <v>3</v>
      </c>
      <c r="B5" s="3">
        <v>1200000</v>
      </c>
      <c r="C5" s="1"/>
    </row>
    <row r="6" spans="1:3" ht="15">
      <c r="A6" s="2" t="s">
        <v>4</v>
      </c>
      <c r="B6" s="5">
        <v>113900</v>
      </c>
      <c r="C6" s="1"/>
    </row>
    <row r="7" spans="1:3" ht="15">
      <c r="A7" s="2" t="s">
        <v>5</v>
      </c>
      <c r="B7" s="4">
        <f>PMT(B3,B4,B5)</f>
        <v>-96291.10462882959</v>
      </c>
      <c r="C7" s="1"/>
    </row>
    <row r="8" spans="1:3" ht="15">
      <c r="A8" s="2" t="s">
        <v>6</v>
      </c>
      <c r="B8" s="6">
        <f>B6+B7</f>
        <v>17608.89537117041</v>
      </c>
      <c r="C8" s="1"/>
    </row>
    <row r="10" spans="1:2" ht="15">
      <c r="A10" s="2" t="s">
        <v>7</v>
      </c>
      <c r="B10" s="1"/>
    </row>
    <row r="11" ht="15">
      <c r="A11" t="s">
        <v>8</v>
      </c>
    </row>
    <row r="12" spans="1:2" ht="15">
      <c r="A12" s="2" t="s">
        <v>1</v>
      </c>
      <c r="B12" s="1">
        <v>0.07071301986922364</v>
      </c>
    </row>
    <row r="13" spans="1:2" ht="15">
      <c r="A13" s="2" t="s">
        <v>2</v>
      </c>
      <c r="B13" s="3">
        <v>20</v>
      </c>
    </row>
    <row r="14" spans="1:2" ht="15">
      <c r="A14" s="2" t="s">
        <v>3</v>
      </c>
      <c r="B14" s="3">
        <v>1200000</v>
      </c>
    </row>
    <row r="15" spans="1:2" ht="15">
      <c r="A15" s="2" t="s">
        <v>4</v>
      </c>
      <c r="B15" s="5">
        <v>113900</v>
      </c>
    </row>
    <row r="16" spans="1:2" ht="15">
      <c r="A16" s="2" t="s">
        <v>5</v>
      </c>
      <c r="B16" s="4">
        <f>PMT(B12,B13,B14)</f>
        <v>-113899.99971309025</v>
      </c>
    </row>
    <row r="17" spans="1:2" ht="15">
      <c r="A17" s="2" t="s">
        <v>6</v>
      </c>
      <c r="B17" s="6">
        <f>B15+B16</f>
        <v>0.0002869097515940666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27.8515625" style="20" customWidth="1"/>
    <col min="2" max="2" width="14.00390625" style="20" customWidth="1"/>
    <col min="3" max="5" width="9.140625" style="20" customWidth="1"/>
    <col min="6" max="16384" width="9.140625" style="20" customWidth="1"/>
  </cols>
  <sheetData>
    <row r="1" ht="15">
      <c r="A1" s="20" t="s">
        <v>30</v>
      </c>
    </row>
    <row r="2" spans="1:5" ht="28.5">
      <c r="A2" s="29" t="s">
        <v>9</v>
      </c>
      <c r="B2" s="30" t="s">
        <v>10</v>
      </c>
      <c r="C2" s="30" t="s">
        <v>11</v>
      </c>
      <c r="D2" s="30" t="s">
        <v>12</v>
      </c>
      <c r="E2" s="30" t="s">
        <v>13</v>
      </c>
    </row>
    <row r="3" spans="1:5" ht="15">
      <c r="A3" s="31" t="s">
        <v>14</v>
      </c>
      <c r="B3" s="32">
        <v>52</v>
      </c>
      <c r="C3" s="32">
        <v>20</v>
      </c>
      <c r="D3" s="33">
        <v>2969</v>
      </c>
      <c r="E3" s="34">
        <f>(B3-C3)*D3</f>
        <v>95008</v>
      </c>
    </row>
    <row r="4" spans="1:5" ht="20.25" customHeight="1">
      <c r="A4" s="31" t="s">
        <v>15</v>
      </c>
      <c r="B4" s="32">
        <v>25</v>
      </c>
      <c r="C4" s="32">
        <v>18</v>
      </c>
      <c r="D4" s="33">
        <v>2150</v>
      </c>
      <c r="E4" s="34">
        <f>(B4-C4)*D4</f>
        <v>15050</v>
      </c>
    </row>
    <row r="5" spans="1:5" ht="15">
      <c r="A5" s="31" t="s">
        <v>16</v>
      </c>
      <c r="B5" s="32">
        <v>63</v>
      </c>
      <c r="C5" s="32">
        <v>11</v>
      </c>
      <c r="D5" s="33">
        <v>3843</v>
      </c>
      <c r="E5" s="34">
        <f>(B5-C5)*D5</f>
        <v>199836</v>
      </c>
    </row>
    <row r="6" spans="1:5" ht="15">
      <c r="A6" s="31" t="s">
        <v>17</v>
      </c>
      <c r="B6" s="32">
        <v>105</v>
      </c>
      <c r="C6" s="32">
        <v>20</v>
      </c>
      <c r="D6" s="33">
        <v>1600</v>
      </c>
      <c r="E6" s="34">
        <f>(B6-C6)*D6</f>
        <v>136000</v>
      </c>
    </row>
    <row r="7" spans="1:5" ht="15">
      <c r="A7" s="31" t="s">
        <v>18</v>
      </c>
      <c r="B7" s="32">
        <v>42</v>
      </c>
      <c r="C7" s="32">
        <v>13</v>
      </c>
      <c r="D7" s="33">
        <v>2150</v>
      </c>
      <c r="E7" s="34">
        <f>(B7-C7)*D7</f>
        <v>62350</v>
      </c>
    </row>
    <row r="8" spans="1:5" s="37" customFormat="1" ht="15">
      <c r="A8" s="35" t="s">
        <v>19</v>
      </c>
      <c r="B8" s="36">
        <f>SUM(B3:B7)</f>
        <v>287</v>
      </c>
      <c r="C8" s="36">
        <f>SUM(C3:C7)</f>
        <v>82</v>
      </c>
      <c r="D8" s="20"/>
      <c r="E8" s="36">
        <f>SUM(E3:E7)</f>
        <v>508244</v>
      </c>
    </row>
    <row r="12" spans="1:2" s="38" customFormat="1" ht="15">
      <c r="A12" s="49" t="s">
        <v>26</v>
      </c>
      <c r="B12" s="50"/>
    </row>
    <row r="13" spans="1:2" s="38" customFormat="1" ht="15">
      <c r="A13" s="39" t="s">
        <v>1</v>
      </c>
      <c r="B13" s="53">
        <v>0.05</v>
      </c>
    </row>
    <row r="14" spans="1:7" s="38" customFormat="1" ht="15">
      <c r="A14" s="39" t="s">
        <v>2</v>
      </c>
      <c r="B14" s="53">
        <v>15</v>
      </c>
      <c r="D14" s="40" t="s">
        <v>27</v>
      </c>
      <c r="E14" s="41"/>
      <c r="F14" s="41"/>
      <c r="G14" s="19"/>
    </row>
    <row r="15" spans="1:7" s="38" customFormat="1" ht="15">
      <c r="A15" s="39" t="s">
        <v>3</v>
      </c>
      <c r="B15" s="55">
        <v>210000</v>
      </c>
      <c r="D15" s="58">
        <f>(B15/B24)</f>
        <v>0.45369208134482975</v>
      </c>
      <c r="E15" s="59" t="s">
        <v>21</v>
      </c>
      <c r="F15" s="60">
        <f>D15*12</f>
        <v>5.444304976137957</v>
      </c>
      <c r="G15" s="61" t="s">
        <v>28</v>
      </c>
    </row>
    <row r="16" spans="1:4" s="38" customFormat="1" ht="15">
      <c r="A16" s="43" t="s">
        <v>29</v>
      </c>
      <c r="B16" s="44">
        <f>E8</f>
        <v>508244</v>
      </c>
      <c r="D16" s="45"/>
    </row>
    <row r="17" spans="1:2" s="38" customFormat="1" ht="15">
      <c r="A17" s="46" t="s">
        <v>20</v>
      </c>
      <c r="B17" s="51"/>
    </row>
    <row r="18" spans="1:2" s="38" customFormat="1" ht="15">
      <c r="A18" s="39" t="s">
        <v>31</v>
      </c>
      <c r="B18" s="53">
        <v>150</v>
      </c>
    </row>
    <row r="19" spans="1:2" s="38" customFormat="1" ht="15">
      <c r="A19" s="39" t="s">
        <v>34</v>
      </c>
      <c r="B19" s="54">
        <v>0.5</v>
      </c>
    </row>
    <row r="20" spans="1:2" s="38" customFormat="1" ht="15">
      <c r="A20" s="39" t="s">
        <v>32</v>
      </c>
      <c r="B20" s="57">
        <f>-B18*B19*365</f>
        <v>-27375</v>
      </c>
    </row>
    <row r="21" spans="1:2" s="38" customFormat="1" ht="15">
      <c r="A21" s="39" t="s">
        <v>22</v>
      </c>
      <c r="B21" s="56">
        <v>-5000</v>
      </c>
    </row>
    <row r="22" spans="1:2" s="38" customFormat="1" ht="15">
      <c r="A22" s="39" t="s">
        <v>23</v>
      </c>
      <c r="B22" s="56">
        <v>-3000</v>
      </c>
    </row>
    <row r="23" spans="1:2" s="38" customFormat="1" ht="15">
      <c r="A23" s="39" t="s">
        <v>24</v>
      </c>
      <c r="B23" s="56">
        <v>-10000</v>
      </c>
    </row>
    <row r="24" spans="1:2" s="38" customFormat="1" ht="15">
      <c r="A24" s="39" t="s">
        <v>35</v>
      </c>
      <c r="B24" s="52">
        <f>B16+B20+SUM(B21:B23)</f>
        <v>462869</v>
      </c>
    </row>
    <row r="25" spans="1:2" s="38" customFormat="1" ht="15">
      <c r="A25" s="39" t="s">
        <v>25</v>
      </c>
      <c r="B25" s="42">
        <f>PMT(B13,B14,B15)</f>
        <v>-20231.880397941313</v>
      </c>
    </row>
    <row r="26" spans="1:2" s="38" customFormat="1" ht="15.75" thickBot="1">
      <c r="A26" s="47" t="s">
        <v>33</v>
      </c>
      <c r="B26" s="48">
        <f>B24+B25</f>
        <v>442637.11960205866</v>
      </c>
    </row>
    <row r="27" ht="15.75" thickTop="1"/>
    <row r="32" spans="1:2" ht="15">
      <c r="A32" s="21"/>
      <c r="B32" s="22"/>
    </row>
    <row r="34" spans="1:2" ht="15">
      <c r="A34" s="21"/>
      <c r="B34" s="22"/>
    </row>
    <row r="35" spans="1:2" ht="15">
      <c r="A35" s="21"/>
      <c r="B35" s="23"/>
    </row>
    <row r="36" spans="1:2" ht="15">
      <c r="A36" s="21"/>
      <c r="B36" s="23"/>
    </row>
    <row r="37" spans="1:2" ht="15">
      <c r="A37" s="21"/>
      <c r="B37" s="24"/>
    </row>
    <row r="38" ht="15">
      <c r="A38" s="25"/>
    </row>
    <row r="39" spans="1:2" ht="15">
      <c r="A39" s="25"/>
      <c r="B39" s="26"/>
    </row>
    <row r="41" spans="1:2" ht="15">
      <c r="A41" s="21"/>
      <c r="B41" s="27"/>
    </row>
    <row r="42" spans="1:2" ht="15">
      <c r="A42" s="21"/>
      <c r="B42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7" sqref="A1:E7"/>
    </sheetView>
  </sheetViews>
  <sheetFormatPr defaultColWidth="9.140625" defaultRowHeight="15"/>
  <cols>
    <col min="1" max="1" width="16.140625" style="0" customWidth="1"/>
    <col min="5" max="5" width="11.00390625" style="0" customWidth="1"/>
  </cols>
  <sheetData>
    <row r="1" spans="1:5" ht="30.75" thickBot="1">
      <c r="A1" s="7" t="s">
        <v>9</v>
      </c>
      <c r="B1" s="8" t="s">
        <v>10</v>
      </c>
      <c r="C1" s="8" t="s">
        <v>11</v>
      </c>
      <c r="D1" s="8" t="s">
        <v>12</v>
      </c>
      <c r="E1" s="8" t="s">
        <v>13</v>
      </c>
    </row>
    <row r="2" spans="1:5" ht="16.5" thickBot="1" thickTop="1">
      <c r="A2" s="9" t="s">
        <v>14</v>
      </c>
      <c r="B2" s="10">
        <v>52</v>
      </c>
      <c r="C2" s="10">
        <v>20</v>
      </c>
      <c r="D2" s="11">
        <v>2969</v>
      </c>
      <c r="E2" s="11">
        <f>(B2-C2)*D2</f>
        <v>95008</v>
      </c>
    </row>
    <row r="3" spans="1:5" ht="42.75" customHeight="1" thickBot="1" thickTop="1">
      <c r="A3" s="12" t="s">
        <v>15</v>
      </c>
      <c r="B3" s="13">
        <v>25</v>
      </c>
      <c r="C3" s="13">
        <v>18</v>
      </c>
      <c r="D3" s="14">
        <v>2150</v>
      </c>
      <c r="E3" s="11">
        <f>(B3-C3)*D3</f>
        <v>15050</v>
      </c>
    </row>
    <row r="4" spans="1:5" ht="29.25" customHeight="1" thickBot="1" thickTop="1">
      <c r="A4" s="15" t="s">
        <v>16</v>
      </c>
      <c r="B4" s="16">
        <v>63</v>
      </c>
      <c r="C4" s="16">
        <v>11</v>
      </c>
      <c r="D4" s="17">
        <v>3843</v>
      </c>
      <c r="E4" s="11">
        <f>(B4-C4)*D4</f>
        <v>199836</v>
      </c>
    </row>
    <row r="5" spans="1:5" ht="30" customHeight="1" thickBot="1" thickTop="1">
      <c r="A5" s="12" t="s">
        <v>17</v>
      </c>
      <c r="B5" s="13">
        <v>105</v>
      </c>
      <c r="C5" s="13">
        <v>20</v>
      </c>
      <c r="D5" s="14">
        <v>1600</v>
      </c>
      <c r="E5" s="11">
        <f>(B5-C5)*D5</f>
        <v>136000</v>
      </c>
    </row>
    <row r="6" spans="1:5" ht="18" customHeight="1" thickBot="1" thickTop="1">
      <c r="A6" s="15" t="s">
        <v>18</v>
      </c>
      <c r="B6" s="16">
        <v>42</v>
      </c>
      <c r="C6" s="16">
        <v>13</v>
      </c>
      <c r="D6" s="17">
        <v>2150</v>
      </c>
      <c r="E6" s="11">
        <f>(B6-C6)*D6</f>
        <v>62350</v>
      </c>
    </row>
    <row r="7" spans="1:5" ht="15.75" thickBot="1">
      <c r="A7" s="12" t="s">
        <v>19</v>
      </c>
      <c r="B7" s="14">
        <f>SUM(B2:B6)</f>
        <v>287</v>
      </c>
      <c r="C7" s="14">
        <f>SUM(C2:C6)</f>
        <v>82</v>
      </c>
      <c r="D7" s="14"/>
      <c r="E7" s="14">
        <f>SUM(E2:E6)</f>
        <v>508244</v>
      </c>
    </row>
    <row r="9" ht="15.75" thickBot="1"/>
    <row r="10" spans="2:5" ht="16.5" thickBot="1" thickTop="1">
      <c r="B10">
        <f>B2/2</f>
        <v>26</v>
      </c>
      <c r="C10">
        <f>C2/2</f>
        <v>10</v>
      </c>
      <c r="D10" s="18">
        <f>D2</f>
        <v>2969</v>
      </c>
      <c r="E10" s="11">
        <f>(B10-C10)*D10</f>
        <v>47504</v>
      </c>
    </row>
    <row r="11" spans="2:5" ht="16.5" thickBot="1" thickTop="1">
      <c r="B11">
        <f aca="true" t="shared" si="0" ref="B11:C14">B3/2</f>
        <v>12.5</v>
      </c>
      <c r="C11">
        <f t="shared" si="0"/>
        <v>9</v>
      </c>
      <c r="D11" s="18">
        <f>D3</f>
        <v>2150</v>
      </c>
      <c r="E11" s="11">
        <f>(B11-C11)*D11</f>
        <v>7525</v>
      </c>
    </row>
    <row r="12" spans="2:5" ht="16.5" thickBot="1" thickTop="1">
      <c r="B12">
        <f t="shared" si="0"/>
        <v>31.5</v>
      </c>
      <c r="C12">
        <f t="shared" si="0"/>
        <v>5.5</v>
      </c>
      <c r="D12" s="18">
        <f>D4</f>
        <v>3843</v>
      </c>
      <c r="E12" s="11">
        <f>(B12-C12)*D12</f>
        <v>99918</v>
      </c>
    </row>
    <row r="13" spans="2:5" ht="16.5" thickBot="1" thickTop="1">
      <c r="B13">
        <f t="shared" si="0"/>
        <v>52.5</v>
      </c>
      <c r="C13">
        <f t="shared" si="0"/>
        <v>10</v>
      </c>
      <c r="D13" s="18">
        <f>D5</f>
        <v>1600</v>
      </c>
      <c r="E13" s="11">
        <f>(B13-C13)*D13</f>
        <v>68000</v>
      </c>
    </row>
    <row r="14" spans="2:5" ht="16.5" thickBot="1" thickTop="1">
      <c r="B14">
        <f t="shared" si="0"/>
        <v>21</v>
      </c>
      <c r="C14">
        <f t="shared" si="0"/>
        <v>6.5</v>
      </c>
      <c r="D14" s="18">
        <f>D6</f>
        <v>2150</v>
      </c>
      <c r="E14" s="11">
        <f>(B14-C14)*D14</f>
        <v>31175</v>
      </c>
    </row>
    <row r="15" ht="15">
      <c r="E15" s="18">
        <f>SUM(E10:E14)</f>
        <v>254122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Investering ved forskellige forbedringstiltag</dc:title>
  <dc:subject/>
  <dc:creator>Jannik Toft Andersen</dc:creator>
  <cp:keywords/>
  <dc:description/>
  <cp:lastModifiedBy>Merete Martin Jensen</cp:lastModifiedBy>
  <dcterms:created xsi:type="dcterms:W3CDTF">2010-12-03T09:33:52Z</dcterms:created>
  <dcterms:modified xsi:type="dcterms:W3CDTF">2011-01-18T14:34:08Z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PublishingConta">
    <vt:lpwstr>4092</vt:lpwstr>
  </property>
  <property fmtid="{D5CDD505-2E9C-101B-9397-08002B2CF9AE}" pid="4" name="PublishingPageConte">
    <vt:lpwstr/>
  </property>
  <property fmtid="{D5CDD505-2E9C-101B-9397-08002B2CF9AE}" pid="5" name="Revisionsda">
    <vt:lpwstr>2011-01-19T08:01:00Z</vt:lpwstr>
  </property>
  <property fmtid="{D5CDD505-2E9C-101B-9397-08002B2CF9AE}" pid="6" name="HideInRollu">
    <vt:lpwstr>1</vt:lpwstr>
  </property>
  <property fmtid="{D5CDD505-2E9C-101B-9397-08002B2CF9AE}" pid="7" name="Projekt">
    <vt:lpwstr>459;#</vt:lpwstr>
  </property>
  <property fmtid="{D5CDD505-2E9C-101B-9397-08002B2CF9AE}" pid="8" name="Ansvarligafdeli">
    <vt:lpwstr>20</vt:lpwstr>
  </property>
  <property fmtid="{D5CDD505-2E9C-101B-9397-08002B2CF9AE}" pid="9" name="Informationsser">
    <vt:lpwstr/>
  </property>
  <property fmtid="{D5CDD505-2E9C-101B-9397-08002B2CF9AE}" pid="10" name="display_urn:schemas-microsoft-com:office:office#PublishingConta">
    <vt:lpwstr>lcjta</vt:lpwstr>
  </property>
  <property fmtid="{D5CDD505-2E9C-101B-9397-08002B2CF9AE}" pid="11" name="PublishingRollupIma">
    <vt:lpwstr/>
  </property>
  <property fmtid="{D5CDD505-2E9C-101B-9397-08002B2CF9AE}" pid="12" name="ArticleStartDa">
    <vt:lpwstr>2011-01-19T00:00:00Z</vt:lpwstr>
  </property>
  <property fmtid="{D5CDD505-2E9C-101B-9397-08002B2CF9AE}" pid="13" name="Noegleo">
    <vt:lpwstr/>
  </property>
  <property fmtid="{D5CDD505-2E9C-101B-9397-08002B2CF9AE}" pid="14" name="Audien">
    <vt:lpwstr/>
  </property>
  <property fmtid="{D5CDD505-2E9C-101B-9397-08002B2CF9AE}" pid="15" name="Sprogva">
    <vt:lpwstr>2</vt:lpwstr>
  </property>
  <property fmtid="{D5CDD505-2E9C-101B-9397-08002B2CF9AE}" pid="16" name="ArticleByLi">
    <vt:lpwstr/>
  </property>
  <property fmtid="{D5CDD505-2E9C-101B-9397-08002B2CF9AE}" pid="17" name="Bekraeftelsesda">
    <vt:lpwstr>2012-01-05T12:55:00Z</vt:lpwstr>
  </property>
  <property fmtid="{D5CDD505-2E9C-101B-9397-08002B2CF9AE}" pid="18" name="HitCou">
    <vt:lpwstr>2.00000000000000</vt:lpwstr>
  </property>
  <property fmtid="{D5CDD505-2E9C-101B-9397-08002B2CF9AE}" pid="19" name="PublishingImageCapti">
    <vt:lpwstr/>
  </property>
  <property fmtid="{D5CDD505-2E9C-101B-9397-08002B2CF9AE}" pid="20" name="NetSkabelonVal">
    <vt:lpwstr/>
  </property>
  <property fmtid="{D5CDD505-2E9C-101B-9397-08002B2CF9AE}" pid="21" name="PublishingContactEma">
    <vt:lpwstr/>
  </property>
  <property fmtid="{D5CDD505-2E9C-101B-9397-08002B2CF9AE}" pid="22" name="Arkiveringsda">
    <vt:lpwstr>2012-01-19T00:00:00Z</vt:lpwstr>
  </property>
  <property fmtid="{D5CDD505-2E9C-101B-9397-08002B2CF9AE}" pid="23" name="GammelU">
    <vt:lpwstr/>
  </property>
  <property fmtid="{D5CDD505-2E9C-101B-9397-08002B2CF9AE}" pid="24" name="PublishingPageIma">
    <vt:lpwstr/>
  </property>
  <property fmtid="{D5CDD505-2E9C-101B-9397-08002B2CF9AE}" pid="25" name="SummaryLin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6" name="Forfatte">
    <vt:lpwstr>4092;# </vt:lpwstr>
  </property>
  <property fmtid="{D5CDD505-2E9C-101B-9397-08002B2CF9AE}" pid="27" name="PublishingContactPictu">
    <vt:lpwstr/>
  </property>
  <property fmtid="{D5CDD505-2E9C-101B-9397-08002B2CF9AE}" pid="28" name="Ingen besked ved arkiveri">
    <vt:lpwstr>0</vt:lpwstr>
  </property>
  <property fmtid="{D5CDD505-2E9C-101B-9397-08002B2CF9AE}" pid="29" name="Rettighedsgrup">
    <vt:lpwstr>2</vt:lpwstr>
  </property>
  <property fmtid="{D5CDD505-2E9C-101B-9397-08002B2CF9AE}" pid="30" name="ContentType">
    <vt:lpwstr>0x010100C568DB52D9D0A14D9B2FDCC96666E9F2007948130EC3DB064584E219954237AF3900242457EFB8B24247815D688C526CD44D00C26A9DBCB02B5C4DA1F017B836C045C00060750ADE2E6249BABB5C6118FC133DE800AF2E6DC7107240CAAE62CB7A7C0C3100005DD7B501C078694CAB3F42777A6EBCC9</vt:lpwstr>
  </property>
  <property fmtid="{D5CDD505-2E9C-101B-9397-08002B2CF9AE}" pid="31" name="PublishingContactNa">
    <vt:lpwstr/>
  </property>
  <property fmtid="{D5CDD505-2E9C-101B-9397-08002B2CF9AE}" pid="32" name="ContentTy">
    <vt:lpwstr>Landbrugsinfo Binær Fil</vt:lpwstr>
  </property>
  <property fmtid="{D5CDD505-2E9C-101B-9397-08002B2CF9AE}" pid="33" name="Commen">
    <vt:lpwstr>Bilag til KvægInfo 2171 - regneark</vt:lpwstr>
  </property>
  <property fmtid="{D5CDD505-2E9C-101B-9397-08002B2CF9AE}" pid="34" name="display_urn:schemas-microsoft-com:office:office#Forfatte">
    <vt:lpwstr>lcjta</vt:lpwstr>
  </property>
  <property fmtid="{D5CDD505-2E9C-101B-9397-08002B2CF9AE}" pid="35" name="Listeko">
    <vt:lpwstr/>
  </property>
  <property fmtid="{D5CDD505-2E9C-101B-9397-08002B2CF9AE}" pid="36" name="Numm">
    <vt:lpwstr/>
  </property>
  <property fmtid="{D5CDD505-2E9C-101B-9397-08002B2CF9AE}" pid="37" name="Afsend">
    <vt:lpwstr>2</vt:lpwstr>
  </property>
  <property fmtid="{D5CDD505-2E9C-101B-9397-08002B2CF9AE}" pid="38" name="EnclosureF">
    <vt:lpwstr/>
  </property>
  <property fmtid="{D5CDD505-2E9C-101B-9397-08002B2CF9AE}" pid="39" name="WebInfoSubjec">
    <vt:lpwstr/>
  </property>
  <property fmtid="{D5CDD505-2E9C-101B-9397-08002B2CF9AE}" pid="40" name="Permalink">
    <vt:lpwstr>768a7fa6-5f04-4964-b185-a38feb7cb183</vt:lpwstr>
  </property>
  <property fmtid="{D5CDD505-2E9C-101B-9397-08002B2CF9AE}" pid="41" name="WebInfoMultiSele">
    <vt:lpwstr/>
  </property>
  <property fmtid="{D5CDD505-2E9C-101B-9397-08002B2CF9AE}" pid="42" name="AllowCommen">
    <vt:lpwstr>0</vt:lpwstr>
  </property>
  <property fmtid="{D5CDD505-2E9C-101B-9397-08002B2CF9AE}" pid="43" name="DisplayCommen">
    <vt:lpwstr>0</vt:lpwstr>
  </property>
  <property fmtid="{D5CDD505-2E9C-101B-9397-08002B2CF9AE}" pid="44" name="DynamicPublishingConten">
    <vt:lpwstr/>
  </property>
  <property fmtid="{D5CDD505-2E9C-101B-9397-08002B2CF9AE}" pid="45" name="Sorteringsord">
    <vt:lpwstr/>
  </property>
  <property fmtid="{D5CDD505-2E9C-101B-9397-08002B2CF9AE}" pid="46" name="Dokumentda">
    <vt:lpwstr/>
  </property>
  <property fmtid="{D5CDD505-2E9C-101B-9397-08002B2CF9AE}" pid="47" name="TemplateU">
    <vt:lpwstr/>
  </property>
  <property fmtid="{D5CDD505-2E9C-101B-9397-08002B2CF9AE}" pid="48" name="Schultz">
    <vt:lpwstr/>
  </property>
  <property fmtid="{D5CDD505-2E9C-101B-9397-08002B2CF9AE}" pid="49" name="U">
    <vt:lpwstr/>
  </property>
  <property fmtid="{D5CDD505-2E9C-101B-9397-08002B2CF9AE}" pid="50" name="DynamicPublishingConten">
    <vt:lpwstr/>
  </property>
  <property fmtid="{D5CDD505-2E9C-101B-9397-08002B2CF9AE}" pid="51" name="">
    <vt:lpwstr/>
  </property>
  <property fmtid="{D5CDD505-2E9C-101B-9397-08002B2CF9AE}" pid="52" name="Callna">
    <vt:lpwstr/>
  </property>
  <property fmtid="{D5CDD505-2E9C-101B-9397-08002B2CF9AE}" pid="53" name="xd_Signatu">
    <vt:lpwstr/>
  </property>
  <property fmtid="{D5CDD505-2E9C-101B-9397-08002B2CF9AE}" pid="54" name="DynamicPublishingConten">
    <vt:lpwstr/>
  </property>
  <property fmtid="{D5CDD505-2E9C-101B-9397-08002B2CF9AE}" pid="55" name="IsHiddenFromRoll">
    <vt:lpwstr>1.00000000000000</vt:lpwstr>
  </property>
  <property fmtid="{D5CDD505-2E9C-101B-9397-08002B2CF9AE}" pid="56" name="xd_Prog">
    <vt:lpwstr/>
  </property>
  <property fmtid="{D5CDD505-2E9C-101B-9397-08002B2CF9AE}" pid="57" name="PublishingStartDa">
    <vt:lpwstr/>
  </property>
  <property fmtid="{D5CDD505-2E9C-101B-9397-08002B2CF9AE}" pid="58" name="SummaryLink">
    <vt:lpwstr/>
  </property>
  <property fmtid="{D5CDD505-2E9C-101B-9397-08002B2CF9AE}" pid="59" name="_Sour">
    <vt:lpwstr/>
  </property>
  <property fmtid="{D5CDD505-2E9C-101B-9397-08002B2CF9AE}" pid="60" name="PublishingExpirationDa">
    <vt:lpwstr/>
  </property>
  <property fmtid="{D5CDD505-2E9C-101B-9397-08002B2CF9AE}" pid="61" name="PublishingVariationGroup">
    <vt:lpwstr/>
  </property>
  <property fmtid="{D5CDD505-2E9C-101B-9397-08002B2CF9AE}" pid="62" name="DynamicPublishingConten">
    <vt:lpwstr/>
  </property>
  <property fmtid="{D5CDD505-2E9C-101B-9397-08002B2CF9AE}" pid="63" name="DynamicPublishingConten">
    <vt:lpwstr/>
  </property>
  <property fmtid="{D5CDD505-2E9C-101B-9397-08002B2CF9AE}" pid="64" name="Tite">
    <vt:lpwstr/>
  </property>
  <property fmtid="{D5CDD505-2E9C-101B-9397-08002B2CF9AE}" pid="65" name="Omraa">
    <vt:lpwstr/>
  </property>
  <property fmtid="{D5CDD505-2E9C-101B-9397-08002B2CF9AE}" pid="66" name="Hovedomraa">
    <vt:lpwstr/>
  </property>
  <property fmtid="{D5CDD505-2E9C-101B-9397-08002B2CF9AE}" pid="67" name="display_urn:schemas-microsoft-com:office:office#Auth">
    <vt:lpwstr>lcmcr</vt:lpwstr>
  </property>
  <property fmtid="{D5CDD505-2E9C-101B-9397-08002B2CF9AE}" pid="68" name="PublishingVariationRelationshipLinkField">
    <vt:lpwstr/>
  </property>
  <property fmtid="{D5CDD505-2E9C-101B-9397-08002B2CF9AE}" pid="69" name="Kild">
    <vt:lpwstr/>
  </property>
  <property fmtid="{D5CDD505-2E9C-101B-9397-08002B2CF9AE}" pid="70" name="A">
    <vt:lpwstr/>
  </property>
  <property fmtid="{D5CDD505-2E9C-101B-9397-08002B2CF9AE}" pid="71" name="Shortna">
    <vt:lpwstr/>
  </property>
  <property fmtid="{D5CDD505-2E9C-101B-9397-08002B2CF9AE}" pid="72" name="_SourceU">
    <vt:lpwstr/>
  </property>
  <property fmtid="{D5CDD505-2E9C-101B-9397-08002B2CF9AE}" pid="73" name="_SharedFileInd">
    <vt:lpwstr/>
  </property>
  <property fmtid="{D5CDD505-2E9C-101B-9397-08002B2CF9AE}" pid="74" name="DynamicPublishingConten">
    <vt:lpwstr/>
  </property>
  <property fmtid="{D5CDD505-2E9C-101B-9397-08002B2CF9AE}" pid="75" name="PublishingPageLayo">
    <vt:lpwstr/>
  </property>
  <property fmtid="{D5CDD505-2E9C-101B-9397-08002B2CF9AE}" pid="76" name="HeaderStyleDefinitio">
    <vt:lpwstr/>
  </property>
  <property fmtid="{D5CDD505-2E9C-101B-9397-08002B2CF9AE}" pid="77" name="Menupunkt">
    <vt:lpwstr/>
  </property>
  <property fmtid="{D5CDD505-2E9C-101B-9397-08002B2CF9AE}" pid="78" name="display_urn:schemas-microsoft-com:office:office#Edit">
    <vt:lpwstr>lcmcr</vt:lpwstr>
  </property>
</Properties>
</file>